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4855" windowHeight="12030"/>
  </bookViews>
  <sheets>
    <sheet name="natl report 12 31 21" sheetId="2" r:id="rId1"/>
    <sheet name="natl report 2 28 22" sheetId="1" r:id="rId2"/>
  </sheets>
  <calcPr calcId="124519"/>
</workbook>
</file>

<file path=xl/calcChain.xml><?xml version="1.0" encoding="utf-8"?>
<calcChain xmlns="http://schemas.openxmlformats.org/spreadsheetml/2006/main">
  <c r="C3" i="2"/>
  <c r="C21" i="1" l="1"/>
  <c r="C3"/>
  <c r="C8"/>
  <c r="C22" i="2"/>
  <c r="C29" s="1"/>
  <c r="C8"/>
  <c r="C12" s="1"/>
  <c r="C31" l="1"/>
  <c r="C28" i="1"/>
  <c r="C11" l="1"/>
  <c r="C30" s="1"/>
</calcChain>
</file>

<file path=xl/sharedStrings.xml><?xml version="1.0" encoding="utf-8"?>
<sst xmlns="http://schemas.openxmlformats.org/spreadsheetml/2006/main" count="56" uniqueCount="26">
  <si>
    <t>REVENUE</t>
  </si>
  <si>
    <t>Total</t>
  </si>
  <si>
    <t>EXPENSES</t>
  </si>
  <si>
    <t>Total Profit/Loss</t>
  </si>
  <si>
    <t>403 Merchandise Night</t>
  </si>
  <si>
    <t>409 Teacher Kits</t>
  </si>
  <si>
    <t>412 Other Revenue</t>
  </si>
  <si>
    <t>402 Extra Meals</t>
  </si>
  <si>
    <t>502 Hotel/Facility Expenses</t>
  </si>
  <si>
    <t>(Includes facilities only, not lodging or food)</t>
  </si>
  <si>
    <t>501 Hotel Meals</t>
  </si>
  <si>
    <t>515 Administration</t>
  </si>
  <si>
    <t>516 Hospitality Items</t>
  </si>
  <si>
    <t>517 Miscellaneous</t>
  </si>
  <si>
    <t>(Includes Bank fees, PayPal fees, Cost of goods sold (fundraising), Seminar supplies, kit shipping, other misc costs)</t>
  </si>
  <si>
    <t>(includes Silent Auction, Bookstore &amp; Basket Revenue, NonEGA Fees, Donation)</t>
  </si>
  <si>
    <t>401 Registration (includes Facility Fee and Refunds)</t>
  </si>
  <si>
    <t>504 Faculty (Includes, salary, travel, lodging, per diem)</t>
  </si>
  <si>
    <t>505 Teacher Kits (does not include our shipping costs)</t>
  </si>
  <si>
    <t>513 Printing (Participant booklet)</t>
  </si>
  <si>
    <t>(Includes site search, travel, meals, lodging, office supplies)</t>
  </si>
  <si>
    <t>(Includes Pins and Bags and Name tags)</t>
  </si>
  <si>
    <t>410 Merchandise Sales/Fundraising</t>
  </si>
  <si>
    <t>(1)</t>
  </si>
  <si>
    <t>(1) Does not include transactions made in 2022: $500 refund of registration fees, $75 refund of NonEGA fee, $500.03 repayment of  lodging for Admin.</t>
  </si>
  <si>
    <t>(1) Includes transactions made in 2022: $500 refund of registration fees, $75 refund of NonEGA fee, $500.03 repayment of  lodging for Admin.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</si>
</sst>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4" fontId="0" fillId="0" borderId="0" xfId="0" applyNumberFormat="1"/>
    <xf numFmtId="0" fontId="0" fillId="0" borderId="0" xfId="0" applyAlignment="1">
      <alignment wrapText="1"/>
    </xf>
    <xf numFmtId="44" fontId="0" fillId="0" borderId="1" xfId="0" applyNumberFormat="1" applyBorder="1"/>
    <xf numFmtId="44" fontId="0" fillId="0" borderId="2" xfId="0" applyNumberFormat="1" applyBorder="1"/>
    <xf numFmtId="44" fontId="0" fillId="0" borderId="0" xfId="0" applyNumberFormat="1" applyFill="1"/>
    <xf numFmtId="49" fontId="0" fillId="0" borderId="0" xfId="0" applyNumberFormat="1"/>
    <xf numFmtId="44" fontId="0" fillId="0" borderId="1" xfId="0" applyNumberFormat="1" applyFill="1" applyBorder="1"/>
    <xf numFmtId="44" fontId="0" fillId="0" borderId="2" xfId="0" applyNumberFormat="1" applyFill="1" applyBorder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34"/>
  <sheetViews>
    <sheetView showGridLines="0" tabSelected="1" showRuler="0" view="pageLayout" workbookViewId="0">
      <selection activeCell="A28" sqref="A28"/>
    </sheetView>
  </sheetViews>
  <sheetFormatPr defaultRowHeight="15"/>
  <cols>
    <col min="1" max="1" width="33.42578125" customWidth="1"/>
    <col min="2" max="2" width="16.85546875" customWidth="1"/>
    <col min="3" max="3" width="13.28515625" style="1" customWidth="1"/>
    <col min="4" max="4" width="3.28515625" style="6" customWidth="1"/>
  </cols>
  <sheetData>
    <row r="2" spans="1:4">
      <c r="A2" t="s">
        <v>0</v>
      </c>
    </row>
    <row r="3" spans="1:4">
      <c r="A3" t="s">
        <v>16</v>
      </c>
      <c r="C3" s="5">
        <f>51570.25</f>
        <v>51570.25</v>
      </c>
      <c r="D3" s="6" t="s">
        <v>23</v>
      </c>
    </row>
    <row r="4" spans="1:4">
      <c r="A4" t="s">
        <v>7</v>
      </c>
      <c r="C4" s="1">
        <v>550</v>
      </c>
    </row>
    <row r="5" spans="1:4">
      <c r="A5" t="s">
        <v>4</v>
      </c>
      <c r="C5" s="1">
        <v>400</v>
      </c>
    </row>
    <row r="6" spans="1:4">
      <c r="A6" t="s">
        <v>5</v>
      </c>
      <c r="C6" s="1">
        <v>14490</v>
      </c>
      <c r="D6" s="6" t="s">
        <v>23</v>
      </c>
    </row>
    <row r="7" spans="1:4">
      <c r="A7" t="s">
        <v>22</v>
      </c>
      <c r="C7" s="1">
        <v>3282.02</v>
      </c>
    </row>
    <row r="8" spans="1:4">
      <c r="A8" t="s">
        <v>6</v>
      </c>
      <c r="C8" s="5">
        <f>1615.75</f>
        <v>1615.75</v>
      </c>
    </row>
    <row r="9" spans="1:4" ht="43.5" customHeight="1">
      <c r="A9" s="2" t="s">
        <v>15</v>
      </c>
    </row>
    <row r="10" spans="1:4" ht="12" customHeight="1">
      <c r="A10" s="2"/>
    </row>
    <row r="12" spans="1:4" ht="15.75" thickBot="1">
      <c r="A12" t="s">
        <v>1</v>
      </c>
      <c r="C12" s="3">
        <f>SUM(C3:C10)</f>
        <v>71908.02</v>
      </c>
    </row>
    <row r="15" spans="1:4">
      <c r="A15" t="s">
        <v>2</v>
      </c>
    </row>
    <row r="16" spans="1:4">
      <c r="A16" t="s">
        <v>10</v>
      </c>
      <c r="C16" s="1">
        <v>51692.78</v>
      </c>
    </row>
    <row r="17" spans="1:4">
      <c r="A17" t="s">
        <v>8</v>
      </c>
      <c r="C17" s="1">
        <v>17353.93</v>
      </c>
    </row>
    <row r="18" spans="1:4">
      <c r="A18" t="s">
        <v>9</v>
      </c>
    </row>
    <row r="19" spans="1:4">
      <c r="A19" t="s">
        <v>17</v>
      </c>
      <c r="C19" s="1">
        <v>23578.71</v>
      </c>
    </row>
    <row r="20" spans="1:4">
      <c r="A20" t="s">
        <v>18</v>
      </c>
      <c r="C20" s="1">
        <v>15125.76</v>
      </c>
    </row>
    <row r="21" spans="1:4">
      <c r="A21" t="s">
        <v>19</v>
      </c>
      <c r="C21" s="1">
        <v>430.34</v>
      </c>
    </row>
    <row r="22" spans="1:4">
      <c r="A22" t="s">
        <v>11</v>
      </c>
      <c r="C22" s="5">
        <f>5681.21</f>
        <v>5681.21</v>
      </c>
      <c r="D22" s="6" t="s">
        <v>23</v>
      </c>
    </row>
    <row r="23" spans="1:4">
      <c r="A23" t="s">
        <v>20</v>
      </c>
      <c r="C23" s="1">
        <v>0</v>
      </c>
    </row>
    <row r="24" spans="1:4">
      <c r="A24" t="s">
        <v>12</v>
      </c>
      <c r="C24" s="1">
        <v>1859.94</v>
      </c>
    </row>
    <row r="25" spans="1:4">
      <c r="A25" t="s">
        <v>21</v>
      </c>
    </row>
    <row r="26" spans="1:4">
      <c r="A26" t="s">
        <v>13</v>
      </c>
      <c r="C26" s="1">
        <v>2190.0300000000002</v>
      </c>
    </row>
    <row r="27" spans="1:4" ht="60">
      <c r="A27" s="2" t="s">
        <v>14</v>
      </c>
    </row>
    <row r="29" spans="1:4" ht="15.75" thickBot="1">
      <c r="A29" t="s">
        <v>1</v>
      </c>
      <c r="C29" s="3">
        <f>SUM(C16:C27)</f>
        <v>117912.69999999998</v>
      </c>
    </row>
    <row r="31" spans="1:4" ht="15.75" thickBot="1">
      <c r="A31" t="s">
        <v>3</v>
      </c>
      <c r="C31" s="4">
        <f>C12-C29</f>
        <v>-46004.679999999978</v>
      </c>
    </row>
    <row r="32" spans="1:4" ht="15.75" thickTop="1"/>
    <row r="34" spans="1:5" ht="75" customHeight="1">
      <c r="A34" s="9" t="s">
        <v>24</v>
      </c>
      <c r="B34" s="9"/>
      <c r="C34" s="9"/>
      <c r="D34" s="9"/>
      <c r="E34" s="9"/>
    </row>
  </sheetData>
  <mergeCells count="1">
    <mergeCell ref="A34:E34"/>
  </mergeCells>
  <pageMargins left="0.7" right="0.7" top="0.75" bottom="0.75" header="0.3" footer="0.3"/>
  <pageSetup orientation="portrait" horizontalDpi="0" verticalDpi="0" r:id="rId1"/>
  <headerFooter>
    <oddHeader xml:space="preserve">&amp;CPSR Seminar 2021 
Seminar Final Report 
as of 12/31/21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2:F33"/>
  <sheetViews>
    <sheetView showGridLines="0" showRuler="0" view="pageLayout" topLeftCell="A7" workbookViewId="0">
      <selection activeCell="A27" sqref="A27"/>
    </sheetView>
  </sheetViews>
  <sheetFormatPr defaultRowHeight="15"/>
  <cols>
    <col min="1" max="1" width="33.42578125" customWidth="1"/>
    <col min="2" max="2" width="16.85546875" customWidth="1"/>
    <col min="3" max="3" width="13.28515625" style="5" customWidth="1"/>
    <col min="4" max="4" width="4.42578125" style="6" customWidth="1"/>
  </cols>
  <sheetData>
    <row r="2" spans="1:4">
      <c r="A2" t="s">
        <v>0</v>
      </c>
    </row>
    <row r="3" spans="1:4">
      <c r="A3" t="s">
        <v>16</v>
      </c>
      <c r="C3" s="5">
        <f>51570.25-500</f>
        <v>51070.25</v>
      </c>
      <c r="D3" s="6" t="s">
        <v>23</v>
      </c>
    </row>
    <row r="4" spans="1:4">
      <c r="A4" t="s">
        <v>7</v>
      </c>
      <c r="C4" s="5">
        <v>550</v>
      </c>
    </row>
    <row r="5" spans="1:4">
      <c r="A5" t="s">
        <v>4</v>
      </c>
      <c r="C5" s="5">
        <v>400</v>
      </c>
    </row>
    <row r="6" spans="1:4">
      <c r="A6" t="s">
        <v>5</v>
      </c>
      <c r="C6" s="5">
        <v>14490</v>
      </c>
    </row>
    <row r="7" spans="1:4">
      <c r="A7" t="s">
        <v>22</v>
      </c>
      <c r="C7" s="5">
        <v>3282.02</v>
      </c>
    </row>
    <row r="8" spans="1:4">
      <c r="A8" t="s">
        <v>6</v>
      </c>
      <c r="C8" s="5">
        <f>1615.75-75</f>
        <v>1540.75</v>
      </c>
      <c r="D8" s="6" t="s">
        <v>23</v>
      </c>
    </row>
    <row r="9" spans="1:4" ht="43.5" customHeight="1">
      <c r="A9" s="2" t="s">
        <v>15</v>
      </c>
    </row>
    <row r="11" spans="1:4" ht="15.75" thickBot="1">
      <c r="A11" t="s">
        <v>1</v>
      </c>
      <c r="C11" s="7">
        <f>SUM(C3:C9)</f>
        <v>71333.02</v>
      </c>
    </row>
    <row r="14" spans="1:4">
      <c r="A14" t="s">
        <v>2</v>
      </c>
    </row>
    <row r="15" spans="1:4">
      <c r="A15" t="s">
        <v>10</v>
      </c>
      <c r="C15" s="5">
        <v>51692.78</v>
      </c>
    </row>
    <row r="16" spans="1:4">
      <c r="A16" t="s">
        <v>8</v>
      </c>
      <c r="C16" s="5">
        <v>17353.93</v>
      </c>
    </row>
    <row r="17" spans="1:4">
      <c r="A17" t="s">
        <v>9</v>
      </c>
    </row>
    <row r="18" spans="1:4">
      <c r="A18" t="s">
        <v>17</v>
      </c>
      <c r="C18" s="5">
        <v>23578.71</v>
      </c>
    </row>
    <row r="19" spans="1:4">
      <c r="A19" t="s">
        <v>18</v>
      </c>
      <c r="C19" s="5">
        <v>15125.76</v>
      </c>
    </row>
    <row r="20" spans="1:4">
      <c r="A20" t="s">
        <v>19</v>
      </c>
      <c r="C20" s="5">
        <v>430.34</v>
      </c>
    </row>
    <row r="21" spans="1:4">
      <c r="A21" t="s">
        <v>11</v>
      </c>
      <c r="C21" s="5">
        <f>5681.21-500.03</f>
        <v>5181.18</v>
      </c>
      <c r="D21" s="6" t="s">
        <v>23</v>
      </c>
    </row>
    <row r="22" spans="1:4">
      <c r="A22" t="s">
        <v>20</v>
      </c>
      <c r="C22" s="5">
        <v>0</v>
      </c>
    </row>
    <row r="23" spans="1:4">
      <c r="A23" t="s">
        <v>12</v>
      </c>
      <c r="C23" s="5">
        <v>1859.94</v>
      </c>
    </row>
    <row r="24" spans="1:4">
      <c r="A24" t="s">
        <v>21</v>
      </c>
    </row>
    <row r="25" spans="1:4">
      <c r="A25" t="s">
        <v>13</v>
      </c>
      <c r="C25" s="5">
        <v>2190.0300000000002</v>
      </c>
    </row>
    <row r="26" spans="1:4" ht="60">
      <c r="A26" s="2" t="s">
        <v>14</v>
      </c>
    </row>
    <row r="28" spans="1:4" ht="15.75" thickBot="1">
      <c r="A28" t="s">
        <v>1</v>
      </c>
      <c r="C28" s="7">
        <f>SUM(C15:C26)</f>
        <v>117412.66999999998</v>
      </c>
    </row>
    <row r="30" spans="1:4" ht="15.75" thickBot="1">
      <c r="A30" t="s">
        <v>3</v>
      </c>
      <c r="C30" s="8">
        <f>C11-C28</f>
        <v>-46079.64999999998</v>
      </c>
    </row>
    <row r="31" spans="1:4" ht="15.75" thickTop="1"/>
    <row r="33" spans="1:6" ht="75" customHeight="1">
      <c r="A33" s="9" t="s">
        <v>25</v>
      </c>
      <c r="B33" s="9"/>
      <c r="C33" s="9"/>
      <c r="D33" s="9"/>
      <c r="E33" s="9"/>
      <c r="F33" s="9"/>
    </row>
  </sheetData>
  <mergeCells count="1">
    <mergeCell ref="A33:F33"/>
  </mergeCells>
  <pageMargins left="0.7" right="0.7" top="0.75" bottom="0.75" header="0.3" footer="0.3"/>
  <pageSetup orientation="portrait" horizontalDpi="0" verticalDpi="0" r:id="rId1"/>
  <headerFooter>
    <oddHeader xml:space="preserve">&amp;CPSR Seminar 2021
Seminar Final Report
 as of 2/28/22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natl report 12 31 21</vt:lpstr>
      <vt:lpstr>natl report 2 28 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M. Pomes</dc:creator>
  <cp:lastModifiedBy>Louise M. Pomes</cp:lastModifiedBy>
  <cp:lastPrinted>2022-02-07T16:47:51Z</cp:lastPrinted>
  <dcterms:created xsi:type="dcterms:W3CDTF">2022-02-01T16:38:03Z</dcterms:created>
  <dcterms:modified xsi:type="dcterms:W3CDTF">2022-02-07T16:57:18Z</dcterms:modified>
</cp:coreProperties>
</file>